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J93" i="4" l="1"/>
  <c r="J21" i="4"/>
  <c r="J20" i="4"/>
  <c r="J49" i="4"/>
  <c r="J43" i="4"/>
  <c r="J31" i="4"/>
  <c r="J37" i="4"/>
  <c r="J19" i="4" l="1"/>
  <c r="I92" i="4"/>
  <c r="I93" i="4"/>
  <c r="K93" i="4"/>
  <c r="K91" i="4" s="1"/>
  <c r="J92" i="4"/>
  <c r="K92" i="4"/>
  <c r="E108" i="4"/>
  <c r="E109" i="4"/>
  <c r="E110" i="4"/>
  <c r="E111" i="4"/>
  <c r="E107" i="4"/>
  <c r="I107" i="4"/>
  <c r="K20" i="4"/>
  <c r="I21" i="4"/>
  <c r="I57" i="4"/>
  <c r="J57" i="4"/>
  <c r="K57" i="4"/>
  <c r="I56" i="4"/>
  <c r="I20" i="4" s="1"/>
  <c r="J56" i="4"/>
  <c r="K56" i="4"/>
  <c r="J91" i="4" l="1"/>
  <c r="I91" i="4"/>
  <c r="H57" i="4"/>
  <c r="H56" i="4"/>
  <c r="E78" i="4"/>
  <c r="E77" i="4"/>
  <c r="E76" i="4"/>
  <c r="E75" i="4"/>
  <c r="K73" i="4"/>
  <c r="J73" i="4"/>
  <c r="I73" i="4"/>
  <c r="H73" i="4"/>
  <c r="G73" i="4"/>
  <c r="F73" i="4"/>
  <c r="E73" i="4" l="1"/>
  <c r="E84" i="4"/>
  <c r="E83" i="4"/>
  <c r="E82" i="4"/>
  <c r="E81" i="4"/>
  <c r="K79" i="4"/>
  <c r="J79" i="4"/>
  <c r="I79" i="4"/>
  <c r="H79" i="4"/>
  <c r="G79" i="4"/>
  <c r="F79" i="4"/>
  <c r="E79" i="4" l="1"/>
  <c r="H58" i="4"/>
  <c r="H59" i="4"/>
  <c r="H92" i="4" l="1"/>
  <c r="H21" i="4"/>
  <c r="H22" i="4"/>
  <c r="H23" i="4"/>
  <c r="H25" i="4" l="1"/>
  <c r="I25" i="4"/>
  <c r="J25" i="4"/>
  <c r="K25" i="4"/>
  <c r="I15" i="4"/>
  <c r="J15" i="4"/>
  <c r="K21" i="4"/>
  <c r="J14" i="4"/>
  <c r="K14" i="4"/>
  <c r="K15" i="4" l="1"/>
  <c r="H20" i="4"/>
  <c r="E86" i="4"/>
  <c r="E90" i="4" l="1"/>
  <c r="E89" i="4"/>
  <c r="E88" i="4"/>
  <c r="E87" i="4"/>
  <c r="K85" i="4"/>
  <c r="J85" i="4"/>
  <c r="I85" i="4"/>
  <c r="H85" i="4"/>
  <c r="G85" i="4"/>
  <c r="F85" i="4"/>
  <c r="E85" i="4" l="1"/>
  <c r="G92" i="4"/>
  <c r="E116" i="4"/>
  <c r="E115" i="4"/>
  <c r="E114" i="4"/>
  <c r="E113" i="4"/>
  <c r="K112" i="4"/>
  <c r="J112" i="4"/>
  <c r="I112" i="4"/>
  <c r="H112" i="4"/>
  <c r="G112" i="4"/>
  <c r="F112" i="4"/>
  <c r="G21" i="4"/>
  <c r="G22" i="4"/>
  <c r="G23" i="4"/>
  <c r="G20" i="4"/>
  <c r="E72" i="4"/>
  <c r="E71" i="4"/>
  <c r="E70" i="4"/>
  <c r="E69" i="4"/>
  <c r="K67" i="4"/>
  <c r="J67" i="4"/>
  <c r="I67" i="4"/>
  <c r="H67" i="4"/>
  <c r="G67" i="4"/>
  <c r="F67" i="4"/>
  <c r="E112" i="4" l="1"/>
  <c r="E67" i="4"/>
  <c r="G93" i="4" l="1"/>
  <c r="G94" i="4"/>
  <c r="H93" i="4" l="1"/>
  <c r="H15" i="4" s="1"/>
  <c r="H14" i="4"/>
  <c r="I14" i="4"/>
  <c r="G107" i="4"/>
  <c r="G96" i="4"/>
  <c r="H96" i="4"/>
  <c r="I96" i="4"/>
  <c r="J96" i="4"/>
  <c r="K96" i="4"/>
  <c r="G95" i="4"/>
  <c r="H95" i="4"/>
  <c r="I95" i="4"/>
  <c r="J95" i="4"/>
  <c r="K95" i="4"/>
  <c r="H94" i="4"/>
  <c r="I94" i="4"/>
  <c r="J94" i="4"/>
  <c r="K94" i="4"/>
  <c r="F96" i="4"/>
  <c r="F94" i="4"/>
  <c r="F95" i="4"/>
  <c r="F93" i="4"/>
  <c r="K97" i="4"/>
  <c r="G97" i="4"/>
  <c r="H97" i="4"/>
  <c r="I97" i="4"/>
  <c r="J97" i="4"/>
  <c r="F97" i="4"/>
  <c r="F92" i="4"/>
  <c r="G117" i="4"/>
  <c r="H117" i="4"/>
  <c r="I117" i="4"/>
  <c r="J117" i="4"/>
  <c r="K117" i="4"/>
  <c r="F117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J23" i="4"/>
  <c r="K23" i="4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106" i="4"/>
  <c r="E105" i="4"/>
  <c r="E104" i="4"/>
  <c r="E103" i="4"/>
  <c r="K102" i="4"/>
  <c r="J102" i="4"/>
  <c r="I102" i="4"/>
  <c r="H102" i="4"/>
  <c r="G102" i="4"/>
  <c r="F102" i="4"/>
  <c r="E66" i="4"/>
  <c r="E65" i="4"/>
  <c r="E64" i="4"/>
  <c r="E63" i="4"/>
  <c r="K61" i="4"/>
  <c r="J61" i="4"/>
  <c r="I61" i="4"/>
  <c r="H61" i="4"/>
  <c r="G61" i="4"/>
  <c r="F61" i="4"/>
  <c r="E60" i="4"/>
  <c r="E59" i="4"/>
  <c r="E58" i="4"/>
  <c r="E57" i="4"/>
  <c r="E56" i="4"/>
  <c r="K55" i="4"/>
  <c r="J55" i="4"/>
  <c r="I55" i="4"/>
  <c r="H55" i="4"/>
  <c r="G55" i="4"/>
  <c r="F55" i="4"/>
  <c r="E101" i="4"/>
  <c r="E100" i="4"/>
  <c r="E99" i="4"/>
  <c r="E98" i="4"/>
  <c r="E121" i="4"/>
  <c r="E120" i="4"/>
  <c r="E119" i="4"/>
  <c r="E118" i="4"/>
  <c r="E96" i="4"/>
  <c r="E95" i="4"/>
  <c r="E30" i="4"/>
  <c r="E29" i="4"/>
  <c r="E28" i="4"/>
  <c r="E27" i="4"/>
  <c r="E26" i="4"/>
  <c r="G25" i="4"/>
  <c r="F25" i="4"/>
  <c r="I17" i="4" l="1"/>
  <c r="I19" i="4"/>
  <c r="K17" i="4"/>
  <c r="K13" i="4" s="1"/>
  <c r="K19" i="4"/>
  <c r="J17" i="4"/>
  <c r="J13" i="4" s="1"/>
  <c r="H91" i="4"/>
  <c r="E23" i="4"/>
  <c r="E18" i="4"/>
  <c r="I13" i="4"/>
  <c r="H13" i="4"/>
  <c r="H19" i="4"/>
  <c r="G19" i="4"/>
  <c r="E22" i="4"/>
  <c r="G91" i="4"/>
  <c r="G14" i="4"/>
  <c r="G13" i="4" s="1"/>
  <c r="E93" i="4"/>
  <c r="E24" i="4"/>
  <c r="E117" i="4"/>
  <c r="E92" i="4"/>
  <c r="E94" i="4"/>
  <c r="E16" i="4"/>
  <c r="E20" i="4"/>
  <c r="E15" i="4"/>
  <c r="E102" i="4"/>
  <c r="E21" i="4"/>
  <c r="F14" i="4"/>
  <c r="E14" i="4" s="1"/>
  <c r="F19" i="4"/>
  <c r="F91" i="4"/>
  <c r="E55" i="4"/>
  <c r="E97" i="4"/>
  <c r="E61" i="4"/>
  <c r="E25" i="4"/>
  <c r="E17" i="4" l="1"/>
  <c r="E91" i="4"/>
  <c r="E19" i="4"/>
  <c r="F13" i="4"/>
  <c r="E13" i="4" s="1"/>
</calcChain>
</file>

<file path=xl/sharedStrings.xml><?xml version="1.0" encoding="utf-8"?>
<sst xmlns="http://schemas.openxmlformats.org/spreadsheetml/2006/main" count="303" uniqueCount="122">
  <si>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</si>
  <si>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</si>
  <si>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</si>
  <si>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</si>
  <si>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</si>
  <si>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</si>
  <si>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</si>
  <si>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</si>
  <si>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</si>
  <si>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</si>
  <si>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</si>
  <si>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</si>
  <si>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</si>
  <si>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</si>
  <si>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</si>
  <si>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</si>
  <si>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</si>
  <si>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</si>
  <si>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</si>
  <si>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</si>
  <si>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</si>
  <si>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</si>
  <si>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</si>
  <si>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</si>
  <si>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</si>
  <si>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</si>
  <si>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</si>
  <si>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</si>
  <si>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</si>
  <si>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</si>
  <si>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</si>
  <si>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</si>
  <si>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</si>
  <si>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</si>
  <si>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</si>
  <si>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</si>
  <si>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</si>
  <si>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</si>
  <si>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</si>
  <si>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</si>
  <si>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</si>
  <si>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</si>
  <si>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</si>
  <si>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</si>
  <si>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</si>
  <si>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</si>
  <si>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</si>
  <si>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</si>
  <si>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</si>
  <si>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</si>
  <si>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</si>
  <si>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</si>
  <si>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</si>
  <si>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</si>
  <si>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</si>
  <si>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</si>
  <si>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</si>
  <si>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</si>
  <si>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</si>
  <si>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</si>
  <si>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</si>
  <si>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</si>
  <si>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</si>
  <si>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</si>
  <si>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</si>
  <si>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</si>
  <si>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</si>
  <si>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</si>
  <si>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</si>
  <si>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</si>
  <si>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</si>
  <si>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</si>
  <si>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</si>
  <si>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</si>
  <si>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</si>
  <si>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</si>
  <si>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</si>
  <si>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</si>
  <si>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</si>
  <si>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</si>
  <si>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</si>
  <si>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</si>
  <si>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</si>
  <si>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</si>
  <si>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</si>
  <si>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</si>
  <si>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</si>
  <si>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</si>
  <si>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</si>
  <si>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</si>
  <si>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</si>
  <si>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</si>
  <si>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</si>
  <si>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</si>
  <si>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</si>
  <si>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</si>
  <si>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</si>
  <si>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</si>
  <si>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</si>
  <si>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</si>
  <si>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</si>
  <si>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</si>
  <si>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</si>
  <si>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</si>
  <si>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</si>
  <si>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</si>
  <si>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</si>
  <si>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</si>
  <si>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 мероприятие 1110102000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</si>
  <si>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</si>
  <si>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</si>
  <si>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</si>
  <si>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</si>
  <si>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</si>
  <si>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>Проведение мероприятий+ (Приобретение экипировки для хоккея 2022г 200тыс руб.)</t>
  </si>
  <si>
    <t>Меропиятие (1120102000)</t>
  </si>
  <si>
    <t>Премии и поощрения для одаренных детей и талантливой молодежи</t>
  </si>
  <si>
    <t xml:space="preserve">Организация и проведение мероприятий </t>
  </si>
  <si>
    <t>Обеспечение услувий функционирования учреждений</t>
  </si>
  <si>
    <t>Мероприятия, направленные на развитие дополнительного образования, Приобретение спортинвентаря</t>
  </si>
  <si>
    <t>,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</si>
  <si>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538 от 10.7.2023г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</si>
</sst>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0" fillId="3" borderId="1" xfId="0" applyFill="1" applyBorder="1"/>
    <xf numFmtId="2" fontId="1" fillId="7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2" fontId="0" fillId="8" borderId="1" xfId="0" applyNumberFormat="1" applyFill="1" applyBorder="1"/>
    <xf numFmtId="0" fontId="0" fillId="8" borderId="5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0" fillId="8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67" t="s">
        <v>72</v>
      </c>
      <c r="F1" s="67"/>
      <c r="G1" s="67"/>
      <c r="H1" s="67"/>
      <c r="I1" s="67"/>
      <c r="J1" s="67"/>
      <c r="K1" s="67"/>
    </row>
    <row r="2" spans="1:12" ht="26.4" customHeight="1" x14ac:dyDescent="0.25">
      <c r="E2" s="67"/>
      <c r="F2" s="67"/>
      <c r="G2" s="67"/>
      <c r="H2" s="67"/>
      <c r="I2" s="67"/>
      <c r="J2" s="67"/>
      <c r="K2" s="67"/>
    </row>
    <row r="4" spans="1:12" ht="29.4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33" customHeight="1" x14ac:dyDescent="0.25">
      <c r="A5" s="68" t="s">
        <v>7</v>
      </c>
      <c r="B5" s="68"/>
      <c r="C5" s="68"/>
      <c r="D5" s="69" t="s">
        <v>45</v>
      </c>
      <c r="E5" s="69"/>
      <c r="F5" s="69"/>
      <c r="G5" s="69"/>
      <c r="H5" s="69"/>
      <c r="I5" s="69"/>
      <c r="J5" s="69"/>
      <c r="K5" s="69"/>
    </row>
    <row r="6" spans="1:12" x14ac:dyDescent="0.25">
      <c r="A6" s="68" t="s">
        <v>8</v>
      </c>
      <c r="B6" s="68"/>
      <c r="C6" s="68"/>
      <c r="D6" s="70" t="s">
        <v>46</v>
      </c>
      <c r="E6" s="70"/>
      <c r="F6" s="70"/>
      <c r="G6" s="70"/>
      <c r="H6" s="70"/>
      <c r="I6" s="70"/>
      <c r="J6" s="70"/>
      <c r="K6" s="70"/>
    </row>
    <row r="10" spans="1:12" x14ac:dyDescent="0.25">
      <c r="A10" s="63" t="s">
        <v>9</v>
      </c>
      <c r="B10" s="64" t="s">
        <v>1</v>
      </c>
      <c r="C10" s="64" t="s">
        <v>2</v>
      </c>
      <c r="D10" s="63"/>
      <c r="E10" s="63"/>
      <c r="F10" s="63"/>
      <c r="G10" s="63"/>
      <c r="H10" s="63"/>
      <c r="I10" s="63"/>
      <c r="J10" s="63"/>
      <c r="K10" s="63"/>
      <c r="L10" s="3"/>
    </row>
    <row r="11" spans="1:12" ht="56.4" customHeight="1" x14ac:dyDescent="0.25">
      <c r="A11" s="63"/>
      <c r="B11" s="64"/>
      <c r="C11" s="64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3"/>
      <c r="B12" s="64"/>
      <c r="C12" s="64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65" t="s">
        <v>69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2" ht="109.95" customHeight="1" x14ac:dyDescent="0.3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2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12.95" customHeight="1" x14ac:dyDescent="0.3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2" customHeight="1" x14ac:dyDescent="0.3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77" t="s">
        <v>48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8.4" customHeight="1" x14ac:dyDescent="0.3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 x14ac:dyDescent="0.3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79" t="s">
        <v>53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78" x14ac:dyDescent="0.3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 x14ac:dyDescent="0.3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71" t="s">
        <v>52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65.400000000000006" customHeight="1" x14ac:dyDescent="0.3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78" t="s">
        <v>66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87.2" x14ac:dyDescent="0.3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 x14ac:dyDescent="0.3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74" t="s">
        <v>95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87.2" x14ac:dyDescent="0.3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71" t="s">
        <v>96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78" x14ac:dyDescent="0.3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71" t="s">
        <v>58</v>
      </c>
      <c r="B35" s="72"/>
      <c r="C35" s="72"/>
      <c r="D35" s="72"/>
      <c r="E35" s="72"/>
      <c r="F35" s="72"/>
      <c r="G35" s="72"/>
      <c r="H35" s="72"/>
      <c r="I35" s="72"/>
      <c r="J35" s="72"/>
      <c r="K35" s="73"/>
    </row>
    <row r="36" spans="1:11" ht="109.2" x14ac:dyDescent="0.3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 x14ac:dyDescent="0.25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 x14ac:dyDescent="0.25">
      <c r="C1" s="67" t="s">
        <v>14</v>
      </c>
      <c r="D1" s="67"/>
      <c r="E1" s="67"/>
      <c r="F1" s="67"/>
      <c r="G1" s="7"/>
      <c r="H1" s="7"/>
      <c r="I1" s="7"/>
      <c r="J1" s="7"/>
    </row>
    <row r="2" spans="1:10" x14ac:dyDescent="0.25">
      <c r="C2" s="67"/>
      <c r="D2" s="67"/>
      <c r="E2" s="67"/>
      <c r="F2" s="67"/>
      <c r="G2" s="7"/>
      <c r="H2" s="7"/>
      <c r="I2" s="7"/>
      <c r="J2" s="7"/>
    </row>
    <row r="3" spans="1:10" x14ac:dyDescent="0.25">
      <c r="C3" s="67"/>
      <c r="D3" s="67"/>
      <c r="E3" s="67"/>
      <c r="F3" s="67"/>
      <c r="G3" s="7"/>
      <c r="H3" s="7"/>
      <c r="I3" s="7"/>
      <c r="J3" s="7"/>
    </row>
    <row r="4" spans="1:10" ht="12" customHeight="1" x14ac:dyDescent="0.25">
      <c r="C4" s="67"/>
      <c r="D4" s="67"/>
      <c r="E4" s="67"/>
      <c r="F4" s="67"/>
      <c r="G4" s="7"/>
      <c r="H4" s="7"/>
      <c r="I4" s="7"/>
      <c r="J4" s="7"/>
    </row>
    <row r="6" spans="1:10" ht="39.6" customHeight="1" x14ac:dyDescent="0.25">
      <c r="A6" s="92" t="s">
        <v>15</v>
      </c>
      <c r="B6" s="92"/>
      <c r="C6" s="92"/>
      <c r="D6" s="92"/>
      <c r="E6" s="92"/>
      <c r="F6" s="92"/>
      <c r="G6" s="3"/>
      <c r="H6" s="3"/>
      <c r="I6" s="3"/>
      <c r="J6" s="3"/>
    </row>
    <row r="7" spans="1:10" ht="55.95" customHeight="1" x14ac:dyDescent="0.25">
      <c r="A7" s="93" t="s">
        <v>7</v>
      </c>
      <c r="B7" s="93"/>
      <c r="C7" s="95" t="s">
        <v>45</v>
      </c>
      <c r="D7" s="95"/>
      <c r="E7" s="95"/>
      <c r="F7" s="95"/>
    </row>
    <row r="8" spans="1:10" ht="25.2" customHeight="1" x14ac:dyDescent="0.25">
      <c r="A8" s="94" t="s">
        <v>8</v>
      </c>
      <c r="B8" s="94"/>
      <c r="C8" s="96" t="s">
        <v>46</v>
      </c>
      <c r="D8" s="96"/>
      <c r="E8" s="96"/>
      <c r="F8" s="96"/>
    </row>
    <row r="10" spans="1:10" ht="42" customHeight="1" x14ac:dyDescent="0.25">
      <c r="A10" s="81" t="s">
        <v>16</v>
      </c>
      <c r="B10" s="81" t="s">
        <v>17</v>
      </c>
      <c r="C10" s="81" t="s">
        <v>18</v>
      </c>
      <c r="D10" s="81" t="s">
        <v>19</v>
      </c>
      <c r="E10" s="81" t="s">
        <v>20</v>
      </c>
      <c r="F10" s="81" t="s">
        <v>21</v>
      </c>
    </row>
    <row r="11" spans="1:10" ht="42.6" customHeight="1" x14ac:dyDescent="0.25">
      <c r="A11" s="82"/>
      <c r="B11" s="82"/>
      <c r="C11" s="82"/>
      <c r="D11" s="82"/>
      <c r="E11" s="82"/>
      <c r="F11" s="82"/>
    </row>
    <row r="12" spans="1:10" x14ac:dyDescent="0.25">
      <c r="A12" s="83"/>
      <c r="B12" s="83"/>
      <c r="C12" s="83"/>
      <c r="D12" s="83"/>
      <c r="E12" s="83"/>
      <c r="F12" s="83"/>
    </row>
    <row r="13" spans="1:10" x14ac:dyDescent="0.25">
      <c r="A13" s="80" t="s">
        <v>79</v>
      </c>
      <c r="B13" s="80"/>
      <c r="C13" s="80"/>
      <c r="D13" s="80"/>
      <c r="E13" s="80"/>
      <c r="F13" s="80"/>
    </row>
    <row r="14" spans="1:10" ht="82.8" x14ac:dyDescent="0.25">
      <c r="A14" s="84" t="s">
        <v>11</v>
      </c>
      <c r="B14" s="81" t="s">
        <v>80</v>
      </c>
      <c r="C14" s="81" t="s">
        <v>83</v>
      </c>
      <c r="D14" s="86" t="s">
        <v>81</v>
      </c>
      <c r="E14" s="26" t="s">
        <v>54</v>
      </c>
      <c r="F14" s="81" t="s">
        <v>63</v>
      </c>
    </row>
    <row r="15" spans="1:10" ht="41.4" x14ac:dyDescent="0.25">
      <c r="A15" s="85"/>
      <c r="B15" s="83"/>
      <c r="C15" s="83"/>
      <c r="D15" s="87"/>
      <c r="E15" s="4" t="s">
        <v>82</v>
      </c>
      <c r="F15" s="83"/>
    </row>
    <row r="16" spans="1:10" ht="41.4" x14ac:dyDescent="0.25">
      <c r="A16" s="84" t="s">
        <v>10</v>
      </c>
      <c r="B16" s="88" t="s">
        <v>84</v>
      </c>
      <c r="C16" s="90" t="s">
        <v>46</v>
      </c>
      <c r="D16" s="86" t="s">
        <v>81</v>
      </c>
      <c r="E16" s="25" t="s">
        <v>55</v>
      </c>
      <c r="F16" s="81" t="s">
        <v>63</v>
      </c>
    </row>
    <row r="17" spans="1:6" ht="96.6" x14ac:dyDescent="0.25">
      <c r="A17" s="85"/>
      <c r="B17" s="89"/>
      <c r="C17" s="91"/>
      <c r="D17" s="87"/>
      <c r="E17" s="25" t="s">
        <v>64</v>
      </c>
      <c r="F17" s="83"/>
    </row>
    <row r="18" spans="1:6" ht="75.599999999999994" customHeight="1" x14ac:dyDescent="0.3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80" t="s">
        <v>86</v>
      </c>
      <c r="B19" s="80"/>
      <c r="C19" s="80"/>
      <c r="D19" s="80"/>
      <c r="E19" s="80"/>
      <c r="F19" s="80"/>
    </row>
    <row r="20" spans="1:6" ht="110.4" x14ac:dyDescent="0.3">
      <c r="A20" s="8" t="s">
        <v>22</v>
      </c>
      <c r="B20" s="17" t="s">
        <v>98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3.6" x14ac:dyDescent="0.3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69.599999999999994" x14ac:dyDescent="0.3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view="pageBreakPreview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6" max="7" width="10.6640625" bestFit="1" customWidth="1"/>
    <col min="8" max="11" width="9.5546875" bestFit="1" customWidth="1"/>
  </cols>
  <sheetData>
    <row r="1" spans="1:11" ht="70.2" customHeight="1" x14ac:dyDescent="0.3">
      <c r="F1" s="67" t="s">
        <v>121</v>
      </c>
      <c r="G1" s="67"/>
      <c r="H1" s="67"/>
      <c r="I1" s="67"/>
      <c r="J1" s="67"/>
      <c r="K1" s="67"/>
    </row>
    <row r="2" spans="1:11" ht="74.400000000000006" customHeight="1" x14ac:dyDescent="0.3">
      <c r="F2" s="67"/>
      <c r="G2" s="67"/>
      <c r="H2" s="67"/>
      <c r="I2" s="67"/>
      <c r="J2" s="67"/>
      <c r="K2" s="67"/>
    </row>
    <row r="4" spans="1:11" x14ac:dyDescent="0.3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47.4" customHeight="1" x14ac:dyDescent="0.3">
      <c r="A5" s="68" t="s">
        <v>7</v>
      </c>
      <c r="B5" s="68"/>
      <c r="C5" s="68"/>
      <c r="D5" s="69" t="s">
        <v>45</v>
      </c>
      <c r="E5" s="69"/>
      <c r="F5" s="69"/>
      <c r="G5" s="69"/>
      <c r="H5" s="69"/>
      <c r="I5" s="69"/>
      <c r="J5" s="69"/>
      <c r="K5" s="69"/>
    </row>
    <row r="6" spans="1:11" x14ac:dyDescent="0.3">
      <c r="A6" s="68" t="s">
        <v>8</v>
      </c>
      <c r="B6" s="68"/>
      <c r="C6" s="68"/>
      <c r="D6" s="70" t="s">
        <v>73</v>
      </c>
      <c r="E6" s="70"/>
      <c r="F6" s="70"/>
      <c r="G6" s="70"/>
      <c r="H6" s="70"/>
      <c r="I6" s="70"/>
      <c r="J6" s="70"/>
      <c r="K6" s="70"/>
    </row>
    <row r="11" spans="1:11" ht="15.6" x14ac:dyDescent="0.3">
      <c r="A11" s="103" t="s">
        <v>24</v>
      </c>
      <c r="B11" s="101" t="s">
        <v>25</v>
      </c>
      <c r="C11" s="101" t="s">
        <v>26</v>
      </c>
      <c r="D11" s="101" t="s">
        <v>27</v>
      </c>
      <c r="E11" s="10"/>
      <c r="F11" s="102" t="s">
        <v>28</v>
      </c>
      <c r="G11" s="102"/>
      <c r="H11" s="102"/>
      <c r="I11" s="102"/>
      <c r="J11" s="102"/>
      <c r="K11" s="102"/>
    </row>
    <row r="12" spans="1:11" ht="15.6" x14ac:dyDescent="0.3">
      <c r="A12" s="104"/>
      <c r="B12" s="90"/>
      <c r="C12" s="90"/>
      <c r="D12" s="90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6" x14ac:dyDescent="0.3">
      <c r="A13" s="99" t="s">
        <v>6</v>
      </c>
      <c r="B13" s="99" t="s">
        <v>74</v>
      </c>
      <c r="C13" s="99" t="s">
        <v>76</v>
      </c>
      <c r="D13" s="42" t="s">
        <v>41</v>
      </c>
      <c r="E13" s="43">
        <f>F13+G13+H13+I13+J13+K13</f>
        <v>79192.732000000004</v>
      </c>
      <c r="F13" s="49">
        <f>F14+F15+F16+F17+F18</f>
        <v>14809.64</v>
      </c>
      <c r="G13" s="49">
        <f t="shared" ref="G13:K13" si="0">G14+G15+G16+G17+G18</f>
        <v>11585.652</v>
      </c>
      <c r="H13" s="49">
        <f t="shared" si="0"/>
        <v>12583.76</v>
      </c>
      <c r="I13" s="58">
        <f t="shared" si="0"/>
        <v>10887.419999999998</v>
      </c>
      <c r="J13" s="49">
        <f t="shared" si="0"/>
        <v>16154.390000000001</v>
      </c>
      <c r="K13" s="49">
        <f t="shared" si="0"/>
        <v>13171.87</v>
      </c>
    </row>
    <row r="14" spans="1:11" ht="62.4" x14ac:dyDescent="0.3">
      <c r="A14" s="99"/>
      <c r="B14" s="99"/>
      <c r="C14" s="99"/>
      <c r="D14" s="44" t="s">
        <v>36</v>
      </c>
      <c r="E14" s="43">
        <f>F14+G14+H14+I14+J14+K14</f>
        <v>67372.111999999994</v>
      </c>
      <c r="F14" s="45">
        <f>F20+F92</f>
        <v>9042.66</v>
      </c>
      <c r="G14" s="45">
        <f t="shared" ref="G14:K14" si="1">G20+G92</f>
        <v>11478.522000000001</v>
      </c>
      <c r="H14" s="45">
        <f t="shared" si="1"/>
        <v>11856.14</v>
      </c>
      <c r="I14" s="45">
        <f t="shared" si="1"/>
        <v>10887.419999999998</v>
      </c>
      <c r="J14" s="45">
        <f t="shared" si="1"/>
        <v>12435.500000000002</v>
      </c>
      <c r="K14" s="45">
        <f t="shared" si="1"/>
        <v>11671.87</v>
      </c>
    </row>
    <row r="15" spans="1:11" ht="82.2" customHeight="1" x14ac:dyDescent="0.3">
      <c r="A15" s="99"/>
      <c r="B15" s="99"/>
      <c r="C15" s="99"/>
      <c r="D15" s="44" t="s">
        <v>37</v>
      </c>
      <c r="E15" s="43">
        <f t="shared" ref="E15:E18" si="2">F15+G15+H15+I15+J15+K15</f>
        <v>11820.619999999999</v>
      </c>
      <c r="F15" s="45">
        <f>F21+F93</f>
        <v>5766.98</v>
      </c>
      <c r="G15" s="45">
        <f t="shared" ref="G15:K15" si="3">G21+G93</f>
        <v>107.13000000000001</v>
      </c>
      <c r="H15" s="45">
        <f t="shared" si="3"/>
        <v>727.62</v>
      </c>
      <c r="I15" s="45">
        <f t="shared" si="3"/>
        <v>0</v>
      </c>
      <c r="J15" s="45">
        <f t="shared" si="3"/>
        <v>3718.8899999999994</v>
      </c>
      <c r="K15" s="45">
        <f t="shared" si="3"/>
        <v>1500</v>
      </c>
    </row>
    <row r="16" spans="1:11" ht="62.4" x14ac:dyDescent="0.3">
      <c r="A16" s="99"/>
      <c r="B16" s="99"/>
      <c r="C16" s="99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G22+G94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" x14ac:dyDescent="0.3">
      <c r="A17" s="99"/>
      <c r="B17" s="99"/>
      <c r="C17" s="99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6.8" x14ac:dyDescent="0.3">
      <c r="A18" s="99"/>
      <c r="B18" s="99"/>
      <c r="C18" s="99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6" x14ac:dyDescent="0.3">
      <c r="A19" s="100" t="s">
        <v>101</v>
      </c>
      <c r="B19" s="100" t="s">
        <v>75</v>
      </c>
      <c r="C19" s="100" t="s">
        <v>77</v>
      </c>
      <c r="D19" s="33" t="s">
        <v>41</v>
      </c>
      <c r="E19" s="38">
        <f>F19+G19+H19+I19+J19+K19</f>
        <v>70449.231999999989</v>
      </c>
      <c r="F19" s="39">
        <f>F20+F21+F22+F23+F24</f>
        <v>13106.849999999999</v>
      </c>
      <c r="G19" s="39">
        <f t="shared" ref="G19:K19" si="5">G20+G21+G22+G23+G24</f>
        <v>11343.302</v>
      </c>
      <c r="H19" s="60">
        <f t="shared" si="5"/>
        <v>11469.2</v>
      </c>
      <c r="I19" s="60">
        <f t="shared" si="5"/>
        <v>9081.119999999999</v>
      </c>
      <c r="J19" s="60">
        <f>J20+J21+J22+J23+J24</f>
        <v>13556.890000000001</v>
      </c>
      <c r="K19" s="60">
        <f t="shared" si="5"/>
        <v>11891.87</v>
      </c>
    </row>
    <row r="20" spans="1:11" ht="62.4" x14ac:dyDescent="0.3">
      <c r="A20" s="100"/>
      <c r="B20" s="100"/>
      <c r="C20" s="100"/>
      <c r="D20" s="35" t="s">
        <v>36</v>
      </c>
      <c r="E20" s="40">
        <f t="shared" ref="E20:E24" si="6">F20+G20+H20+I20+J20+K20</f>
        <v>62323.802000000011</v>
      </c>
      <c r="F20" s="41">
        <f>F26+F56+F62</f>
        <v>8926.66</v>
      </c>
      <c r="G20" s="41">
        <f>G26+G56+G62+G68</f>
        <v>11236.172</v>
      </c>
      <c r="H20" s="41">
        <f>H26+H56+H86</f>
        <v>10941.58</v>
      </c>
      <c r="I20" s="41">
        <f>I26+I56</f>
        <v>9081.119999999999</v>
      </c>
      <c r="J20" s="41">
        <f>J26+J32+J38+J44+1969.1</f>
        <v>11746.400000000001</v>
      </c>
      <c r="K20" s="41">
        <f t="shared" ref="J20:K20" si="7">K26+K56</f>
        <v>10391.870000000001</v>
      </c>
    </row>
    <row r="21" spans="1:11" ht="93.6" x14ac:dyDescent="0.3">
      <c r="A21" s="100"/>
      <c r="B21" s="100"/>
      <c r="C21" s="100"/>
      <c r="D21" s="35" t="s">
        <v>37</v>
      </c>
      <c r="E21" s="40">
        <f t="shared" si="6"/>
        <v>8125.4299999999994</v>
      </c>
      <c r="F21" s="41">
        <f>F27+F57+F63</f>
        <v>4180.1899999999996</v>
      </c>
      <c r="G21" s="41">
        <f>G27+G57+G63+G69</f>
        <v>107.13000000000001</v>
      </c>
      <c r="H21" s="41">
        <f>H27+H57+H87</f>
        <v>527.62</v>
      </c>
      <c r="I21" s="41">
        <f>I27+I57</f>
        <v>0</v>
      </c>
      <c r="J21" s="41">
        <f>J45+J51+905.4</f>
        <v>1810.4899999999998</v>
      </c>
      <c r="K21" s="41">
        <f>K27+K57+K63+K69</f>
        <v>1500</v>
      </c>
    </row>
    <row r="22" spans="1:11" ht="62.4" x14ac:dyDescent="0.3">
      <c r="A22" s="100"/>
      <c r="B22" s="100"/>
      <c r="C22" s="100"/>
      <c r="D22" s="35" t="s">
        <v>38</v>
      </c>
      <c r="E22" s="40">
        <f t="shared" si="6"/>
        <v>0</v>
      </c>
      <c r="F22" s="41">
        <f>F28+F58+F63</f>
        <v>0</v>
      </c>
      <c r="G22" s="41">
        <f>G28+G58+G64+G70</f>
        <v>0</v>
      </c>
      <c r="H22" s="41">
        <f>H28+H58+H88</f>
        <v>0</v>
      </c>
      <c r="I22" s="41">
        <f t="shared" ref="I22:K22" si="8">I28+I58+I63</f>
        <v>0</v>
      </c>
      <c r="J22" s="41">
        <f t="shared" si="8"/>
        <v>0</v>
      </c>
      <c r="K22" s="41">
        <f t="shared" si="8"/>
        <v>0</v>
      </c>
    </row>
    <row r="23" spans="1:11" ht="78" x14ac:dyDescent="0.3">
      <c r="A23" s="100"/>
      <c r="B23" s="100"/>
      <c r="C23" s="100"/>
      <c r="D23" s="35" t="s">
        <v>39</v>
      </c>
      <c r="E23" s="40">
        <f t="shared" si="6"/>
        <v>0</v>
      </c>
      <c r="F23" s="41">
        <f>F29+F59+F64</f>
        <v>0</v>
      </c>
      <c r="G23" s="41">
        <f>G29+G59+G65+G71</f>
        <v>0</v>
      </c>
      <c r="H23" s="41">
        <f>H29+H59+H89</f>
        <v>0</v>
      </c>
      <c r="I23" s="41">
        <f>I29+I59+I64</f>
        <v>0</v>
      </c>
      <c r="J23" s="41">
        <f>J29+J59+J64</f>
        <v>0</v>
      </c>
      <c r="K23" s="41">
        <f>K29+K59+K64</f>
        <v>0</v>
      </c>
    </row>
    <row r="24" spans="1:11" ht="46.8" x14ac:dyDescent="0.3">
      <c r="A24" s="100"/>
      <c r="B24" s="100"/>
      <c r="C24" s="100"/>
      <c r="D24" s="35" t="s">
        <v>40</v>
      </c>
      <c r="E24" s="38">
        <f t="shared" si="6"/>
        <v>0</v>
      </c>
      <c r="F24" s="41">
        <f>F30+F60+F65</f>
        <v>0</v>
      </c>
      <c r="G24" s="41">
        <f>G30+G60+G65</f>
        <v>0</v>
      </c>
      <c r="H24" s="41">
        <f>H30+H60+H65</f>
        <v>0</v>
      </c>
      <c r="I24" s="41">
        <f>I30+I60+I65</f>
        <v>0</v>
      </c>
      <c r="J24" s="41">
        <f>J30+J60+J65</f>
        <v>0</v>
      </c>
      <c r="K24" s="41">
        <f>K30+K60+K65</f>
        <v>0</v>
      </c>
    </row>
    <row r="25" spans="1:11" ht="15.6" x14ac:dyDescent="0.3">
      <c r="A25" s="97" t="s">
        <v>78</v>
      </c>
      <c r="B25" s="97" t="s">
        <v>80</v>
      </c>
      <c r="C25" s="97" t="s">
        <v>77</v>
      </c>
      <c r="D25" s="51" t="s">
        <v>41</v>
      </c>
      <c r="E25" s="52">
        <f>F25+G25+H25+I25+J25+K25</f>
        <v>46832.710000000006</v>
      </c>
      <c r="F25" s="53">
        <f>F26+F27+F28+F29+F30</f>
        <v>9985.7800000000007</v>
      </c>
      <c r="G25" s="53">
        <f t="shared" ref="G25:K25" si="9">G26+G27+G28+G29+G30</f>
        <v>10391.870000000001</v>
      </c>
      <c r="H25" s="53">
        <f t="shared" si="9"/>
        <v>7702.86</v>
      </c>
      <c r="I25" s="53">
        <f t="shared" si="9"/>
        <v>6860.33</v>
      </c>
      <c r="J25" s="53">
        <f t="shared" si="9"/>
        <v>0</v>
      </c>
      <c r="K25" s="53">
        <f t="shared" si="9"/>
        <v>11891.87</v>
      </c>
    </row>
    <row r="26" spans="1:11" ht="62.4" x14ac:dyDescent="0.3">
      <c r="A26" s="97"/>
      <c r="B26" s="97"/>
      <c r="C26" s="97"/>
      <c r="D26" s="54" t="s">
        <v>36</v>
      </c>
      <c r="E26" s="52">
        <f t="shared" ref="E26:E30" si="10">F26+G26+H26+I26+J26+K26</f>
        <v>42166.820000000007</v>
      </c>
      <c r="F26" s="55">
        <v>6819.89</v>
      </c>
      <c r="G26" s="59">
        <v>10391.870000000001</v>
      </c>
      <c r="H26" s="59">
        <v>7702.86</v>
      </c>
      <c r="I26" s="55">
        <v>6860.33</v>
      </c>
      <c r="J26" s="59">
        <v>0</v>
      </c>
      <c r="K26" s="59">
        <v>10391.870000000001</v>
      </c>
    </row>
    <row r="27" spans="1:11" ht="93.6" x14ac:dyDescent="0.3">
      <c r="A27" s="97"/>
      <c r="B27" s="97"/>
      <c r="C27" s="97"/>
      <c r="D27" s="54" t="s">
        <v>37</v>
      </c>
      <c r="E27" s="52">
        <f t="shared" si="10"/>
        <v>4665.8899999999994</v>
      </c>
      <c r="F27" s="55">
        <v>3165.89</v>
      </c>
      <c r="G27" s="55">
        <v>0</v>
      </c>
      <c r="H27" s="55">
        <v>0</v>
      </c>
      <c r="I27" s="55">
        <v>0</v>
      </c>
      <c r="J27" s="55">
        <v>0</v>
      </c>
      <c r="K27" s="55">
        <v>1500</v>
      </c>
    </row>
    <row r="28" spans="1:11" ht="62.4" x14ac:dyDescent="0.3">
      <c r="A28" s="97"/>
      <c r="B28" s="97"/>
      <c r="C28" s="97"/>
      <c r="D28" s="54" t="s">
        <v>38</v>
      </c>
      <c r="E28" s="52">
        <f t="shared" si="10"/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</row>
    <row r="29" spans="1:11" ht="78" x14ac:dyDescent="0.3">
      <c r="A29" s="97"/>
      <c r="B29" s="97"/>
      <c r="C29" s="97"/>
      <c r="D29" s="54" t="s">
        <v>39</v>
      </c>
      <c r="E29" s="52">
        <f t="shared" si="10"/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ht="46.8" x14ac:dyDescent="0.3">
      <c r="A30" s="97"/>
      <c r="B30" s="97"/>
      <c r="C30" s="97"/>
      <c r="D30" s="54" t="s">
        <v>40</v>
      </c>
      <c r="E30" s="52">
        <f t="shared" si="10"/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1:11" ht="15.6" x14ac:dyDescent="0.3">
      <c r="A31" s="110"/>
      <c r="B31" s="110" t="s">
        <v>118</v>
      </c>
      <c r="C31" s="111" t="s">
        <v>77</v>
      </c>
      <c r="D31" s="112" t="s">
        <v>41</v>
      </c>
      <c r="E31" s="113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f>J32</f>
        <v>8162.5</v>
      </c>
      <c r="K31" s="114">
        <v>0</v>
      </c>
    </row>
    <row r="32" spans="1:11" ht="62.4" x14ac:dyDescent="0.3">
      <c r="A32" s="108"/>
      <c r="B32" s="108"/>
      <c r="C32" s="111"/>
      <c r="D32" s="116" t="s">
        <v>36</v>
      </c>
      <c r="E32" s="113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8162.5</v>
      </c>
      <c r="K32" s="114">
        <v>0</v>
      </c>
    </row>
    <row r="33" spans="1:11" ht="93.6" x14ac:dyDescent="0.3">
      <c r="A33" s="108"/>
      <c r="B33" s="108"/>
      <c r="C33" s="111"/>
      <c r="D33" s="116" t="s">
        <v>37</v>
      </c>
      <c r="E33" s="113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</row>
    <row r="34" spans="1:11" ht="62.4" x14ac:dyDescent="0.3">
      <c r="A34" s="108"/>
      <c r="B34" s="108"/>
      <c r="C34" s="111"/>
      <c r="D34" s="116" t="s">
        <v>38</v>
      </c>
      <c r="E34" s="113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</row>
    <row r="35" spans="1:11" ht="78" x14ac:dyDescent="0.3">
      <c r="A35" s="108"/>
      <c r="B35" s="108"/>
      <c r="C35" s="111"/>
      <c r="D35" s="116" t="s">
        <v>39</v>
      </c>
      <c r="E35" s="113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</row>
    <row r="36" spans="1:11" ht="46.8" x14ac:dyDescent="0.3">
      <c r="A36" s="109"/>
      <c r="B36" s="109"/>
      <c r="C36" s="111"/>
      <c r="D36" s="116" t="s">
        <v>40</v>
      </c>
      <c r="E36" s="113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</row>
    <row r="37" spans="1:11" ht="15.6" x14ac:dyDescent="0.3">
      <c r="A37" s="110"/>
      <c r="B37" s="110" t="s">
        <v>117</v>
      </c>
      <c r="C37" s="111" t="s">
        <v>77</v>
      </c>
      <c r="D37" s="112" t="s">
        <v>41</v>
      </c>
      <c r="E37" s="113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f>J38</f>
        <v>1606.6</v>
      </c>
      <c r="K37" s="114">
        <v>0</v>
      </c>
    </row>
    <row r="38" spans="1:11" ht="62.4" x14ac:dyDescent="0.3">
      <c r="A38" s="115"/>
      <c r="B38" s="115"/>
      <c r="C38" s="111"/>
      <c r="D38" s="116" t="s">
        <v>36</v>
      </c>
      <c r="E38" s="113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1606.6</v>
      </c>
      <c r="K38" s="114">
        <v>0</v>
      </c>
    </row>
    <row r="39" spans="1:11" ht="93.6" x14ac:dyDescent="0.3">
      <c r="A39" s="115"/>
      <c r="B39" s="115"/>
      <c r="C39" s="111"/>
      <c r="D39" s="116" t="s">
        <v>37</v>
      </c>
      <c r="E39" s="113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</row>
    <row r="40" spans="1:11" ht="62.4" x14ac:dyDescent="0.3">
      <c r="A40" s="115"/>
      <c r="B40" s="115"/>
      <c r="C40" s="111"/>
      <c r="D40" s="116" t="s">
        <v>38</v>
      </c>
      <c r="E40" s="113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</row>
    <row r="41" spans="1:11" ht="78" x14ac:dyDescent="0.3">
      <c r="A41" s="115"/>
      <c r="B41" s="115"/>
      <c r="C41" s="111"/>
      <c r="D41" s="116" t="s">
        <v>39</v>
      </c>
      <c r="E41" s="113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</row>
    <row r="42" spans="1:11" ht="46.8" x14ac:dyDescent="0.3">
      <c r="A42" s="117"/>
      <c r="B42" s="117"/>
      <c r="C42" s="111"/>
      <c r="D42" s="116" t="s">
        <v>40</v>
      </c>
      <c r="E42" s="113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</row>
    <row r="43" spans="1:11" ht="15.6" x14ac:dyDescent="0.3">
      <c r="A43" s="118"/>
      <c r="B43" s="118" t="s">
        <v>119</v>
      </c>
      <c r="C43" s="111" t="s">
        <v>77</v>
      </c>
      <c r="D43" s="112" t="s">
        <v>41</v>
      </c>
      <c r="E43" s="113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f>J44+J45</f>
        <v>408.2</v>
      </c>
      <c r="K43" s="114">
        <v>0</v>
      </c>
    </row>
    <row r="44" spans="1:11" ht="62.4" x14ac:dyDescent="0.3">
      <c r="A44" s="108"/>
      <c r="B44" s="108"/>
      <c r="C44" s="111"/>
      <c r="D44" s="116" t="s">
        <v>36</v>
      </c>
      <c r="E44" s="113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8.1999999999999993</v>
      </c>
      <c r="K44" s="114">
        <v>0</v>
      </c>
    </row>
    <row r="45" spans="1:11" ht="93.6" x14ac:dyDescent="0.3">
      <c r="A45" s="108"/>
      <c r="B45" s="108"/>
      <c r="C45" s="111"/>
      <c r="D45" s="116" t="s">
        <v>37</v>
      </c>
      <c r="E45" s="113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400</v>
      </c>
      <c r="K45" s="114">
        <v>0</v>
      </c>
    </row>
    <row r="46" spans="1:11" ht="62.4" x14ac:dyDescent="0.3">
      <c r="A46" s="108"/>
      <c r="B46" s="108"/>
      <c r="C46" s="111"/>
      <c r="D46" s="116" t="s">
        <v>38</v>
      </c>
      <c r="E46" s="113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</row>
    <row r="47" spans="1:11" ht="78" x14ac:dyDescent="0.3">
      <c r="A47" s="108"/>
      <c r="B47" s="108"/>
      <c r="C47" s="111"/>
      <c r="D47" s="116" t="s">
        <v>39</v>
      </c>
      <c r="E47" s="113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</row>
    <row r="48" spans="1:11" ht="46.8" x14ac:dyDescent="0.3">
      <c r="A48" s="109"/>
      <c r="B48" s="109"/>
      <c r="C48" s="111"/>
      <c r="D48" s="116" t="s">
        <v>40</v>
      </c>
      <c r="E48" s="113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</row>
    <row r="49" spans="1:11" ht="15.6" x14ac:dyDescent="0.3">
      <c r="A49" s="119"/>
      <c r="B49" s="119" t="s">
        <v>102</v>
      </c>
      <c r="C49" s="98" t="s">
        <v>77</v>
      </c>
      <c r="D49" s="112" t="s">
        <v>41</v>
      </c>
      <c r="E49" s="113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f>J51</f>
        <v>505.09</v>
      </c>
      <c r="K49" s="114">
        <v>0</v>
      </c>
    </row>
    <row r="50" spans="1:11" ht="62.4" x14ac:dyDescent="0.3">
      <c r="A50" s="108"/>
      <c r="B50" s="108"/>
      <c r="C50" s="98"/>
      <c r="D50" s="116" t="s">
        <v>36</v>
      </c>
      <c r="E50" s="113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</row>
    <row r="51" spans="1:11" ht="93.6" x14ac:dyDescent="0.3">
      <c r="A51" s="108"/>
      <c r="B51" s="108"/>
      <c r="C51" s="98"/>
      <c r="D51" s="116" t="s">
        <v>37</v>
      </c>
      <c r="E51" s="113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505.09</v>
      </c>
      <c r="K51" s="114">
        <v>0</v>
      </c>
    </row>
    <row r="52" spans="1:11" ht="62.4" x14ac:dyDescent="0.3">
      <c r="A52" s="108"/>
      <c r="B52" s="108"/>
      <c r="C52" s="98"/>
      <c r="D52" s="116" t="s">
        <v>38</v>
      </c>
      <c r="E52" s="113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</row>
    <row r="53" spans="1:11" ht="78" x14ac:dyDescent="0.3">
      <c r="A53" s="108"/>
      <c r="B53" s="108"/>
      <c r="C53" s="98"/>
      <c r="D53" s="116" t="s">
        <v>39</v>
      </c>
      <c r="E53" s="113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</row>
    <row r="54" spans="1:11" ht="46.8" x14ac:dyDescent="0.3">
      <c r="A54" s="109"/>
      <c r="B54" s="109"/>
      <c r="C54" s="98"/>
      <c r="D54" s="116" t="s">
        <v>40</v>
      </c>
      <c r="E54" s="113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</row>
    <row r="55" spans="1:11" ht="15.6" x14ac:dyDescent="0.3">
      <c r="A55" s="97" t="s">
        <v>78</v>
      </c>
      <c r="B55" s="97" t="s">
        <v>89</v>
      </c>
      <c r="C55" s="97" t="s">
        <v>77</v>
      </c>
      <c r="D55" s="51" t="s">
        <v>41</v>
      </c>
      <c r="E55" s="52">
        <f>F55+G55+H55+I55+J55+K55</f>
        <v>12819.46</v>
      </c>
      <c r="F55" s="53">
        <f>F56+F57+F58+F59+F60</f>
        <v>3121.0699999999997</v>
      </c>
      <c r="G55" s="53">
        <f t="shared" ref="G55:K55" si="11">G56+G57+G58+G59+G60</f>
        <v>843.22</v>
      </c>
      <c r="H55" s="53">
        <f t="shared" si="11"/>
        <v>3760.3399999999997</v>
      </c>
      <c r="I55" s="53">
        <f t="shared" si="11"/>
        <v>2220.79</v>
      </c>
      <c r="J55" s="53">
        <f t="shared" si="11"/>
        <v>2874.04</v>
      </c>
      <c r="K55" s="53">
        <f t="shared" si="11"/>
        <v>0</v>
      </c>
    </row>
    <row r="56" spans="1:11" ht="62.4" x14ac:dyDescent="0.3">
      <c r="A56" s="97"/>
      <c r="B56" s="97"/>
      <c r="C56" s="97"/>
      <c r="D56" s="54" t="s">
        <v>36</v>
      </c>
      <c r="E56" s="52">
        <f t="shared" ref="E56:E60" si="12">F56+G56+H56+I56+J56+K56</f>
        <v>11277.54</v>
      </c>
      <c r="F56" s="55">
        <v>2106.77</v>
      </c>
      <c r="G56" s="55">
        <v>843.22</v>
      </c>
      <c r="H56" s="55">
        <f>H62+H68+H74+H80</f>
        <v>3232.72</v>
      </c>
      <c r="I56" s="55">
        <f t="shared" ref="I56:K56" si="13">I62+I68+I74+I80</f>
        <v>2220.79</v>
      </c>
      <c r="J56" s="55">
        <f t="shared" si="13"/>
        <v>2874.04</v>
      </c>
      <c r="K56" s="55">
        <f t="shared" si="13"/>
        <v>0</v>
      </c>
    </row>
    <row r="57" spans="1:11" ht="93.6" x14ac:dyDescent="0.3">
      <c r="A57" s="97"/>
      <c r="B57" s="97"/>
      <c r="C57" s="97"/>
      <c r="D57" s="54" t="s">
        <v>37</v>
      </c>
      <c r="E57" s="52">
        <f t="shared" si="12"/>
        <v>1541.92</v>
      </c>
      <c r="F57" s="55">
        <v>1014.3</v>
      </c>
      <c r="G57" s="55">
        <v>0</v>
      </c>
      <c r="H57" s="55">
        <f>H63+H69+H75+H81</f>
        <v>527.62</v>
      </c>
      <c r="I57" s="55">
        <f t="shared" ref="I57:K57" si="14">I63+I69+I75+I81</f>
        <v>0</v>
      </c>
      <c r="J57" s="55">
        <f t="shared" si="14"/>
        <v>0</v>
      </c>
      <c r="K57" s="55">
        <f t="shared" si="14"/>
        <v>0</v>
      </c>
    </row>
    <row r="58" spans="1:11" ht="62.4" x14ac:dyDescent="0.3">
      <c r="A58" s="97"/>
      <c r="B58" s="97"/>
      <c r="C58" s="97"/>
      <c r="D58" s="54" t="s">
        <v>38</v>
      </c>
      <c r="E58" s="52">
        <f t="shared" si="12"/>
        <v>0</v>
      </c>
      <c r="F58" s="55">
        <v>0</v>
      </c>
      <c r="G58" s="55">
        <v>0</v>
      </c>
      <c r="H58" s="55">
        <f t="shared" ref="H58:H59" si="15">H64+H70</f>
        <v>0</v>
      </c>
      <c r="I58" s="55">
        <v>0</v>
      </c>
      <c r="J58" s="55">
        <v>0</v>
      </c>
      <c r="K58" s="55">
        <v>0</v>
      </c>
    </row>
    <row r="59" spans="1:11" ht="78" x14ac:dyDescent="0.3">
      <c r="A59" s="97"/>
      <c r="B59" s="97"/>
      <c r="C59" s="97"/>
      <c r="D59" s="54" t="s">
        <v>39</v>
      </c>
      <c r="E59" s="52">
        <f t="shared" si="12"/>
        <v>0</v>
      </c>
      <c r="F59" s="55">
        <v>0</v>
      </c>
      <c r="G59" s="55">
        <v>0</v>
      </c>
      <c r="H59" s="55">
        <f t="shared" si="15"/>
        <v>0</v>
      </c>
      <c r="I59" s="55">
        <v>0</v>
      </c>
      <c r="J59" s="55">
        <v>0</v>
      </c>
      <c r="K59" s="55">
        <v>0</v>
      </c>
    </row>
    <row r="60" spans="1:11" ht="46.8" x14ac:dyDescent="0.3">
      <c r="A60" s="97"/>
      <c r="B60" s="97"/>
      <c r="C60" s="97"/>
      <c r="D60" s="54" t="s">
        <v>40</v>
      </c>
      <c r="E60" s="52">
        <f t="shared" si="12"/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</row>
    <row r="61" spans="1:11" ht="15.6" x14ac:dyDescent="0.3">
      <c r="A61" s="98" t="s">
        <v>108</v>
      </c>
      <c r="B61" s="98" t="s">
        <v>114</v>
      </c>
      <c r="C61" s="98" t="s">
        <v>77</v>
      </c>
      <c r="D61" s="13" t="s">
        <v>41</v>
      </c>
      <c r="E61" s="14">
        <f>F61+G61+H61+I61+J61+K61</f>
        <v>2305.587</v>
      </c>
      <c r="F61" s="15">
        <f>F62+F63+F64+F65+F66</f>
        <v>0</v>
      </c>
      <c r="G61" s="15">
        <f t="shared" ref="G61:K61" si="16">G62+G63+G64+G65+G66</f>
        <v>8.7370000000000001</v>
      </c>
      <c r="H61" s="15">
        <f t="shared" si="16"/>
        <v>906.06</v>
      </c>
      <c r="I61" s="15">
        <f t="shared" si="16"/>
        <v>1390.79</v>
      </c>
      <c r="J61" s="15">
        <f t="shared" si="16"/>
        <v>0</v>
      </c>
      <c r="K61" s="15">
        <f t="shared" si="16"/>
        <v>0</v>
      </c>
    </row>
    <row r="62" spans="1:11" ht="62.4" x14ac:dyDescent="0.3">
      <c r="A62" s="98"/>
      <c r="B62" s="98"/>
      <c r="C62" s="98"/>
      <c r="D62" s="16" t="s">
        <v>36</v>
      </c>
      <c r="E62" s="14"/>
      <c r="F62" s="28">
        <v>0</v>
      </c>
      <c r="G62" s="28">
        <v>8.6999999999999994E-2</v>
      </c>
      <c r="H62" s="28">
        <v>906.06</v>
      </c>
      <c r="I62" s="28">
        <v>1390.79</v>
      </c>
      <c r="J62" s="28">
        <v>0</v>
      </c>
      <c r="K62" s="28">
        <v>0</v>
      </c>
    </row>
    <row r="63" spans="1:11" ht="93.6" x14ac:dyDescent="0.3">
      <c r="A63" s="98"/>
      <c r="B63" s="98"/>
      <c r="C63" s="98"/>
      <c r="D63" s="16" t="s">
        <v>37</v>
      </c>
      <c r="E63" s="14">
        <f t="shared" ref="E63:E66" si="17">F63+G63+H63+I63+J63+K63</f>
        <v>8.65</v>
      </c>
      <c r="F63" s="28">
        <v>0</v>
      </c>
      <c r="G63" s="28">
        <v>8.65</v>
      </c>
      <c r="H63" s="28">
        <v>0</v>
      </c>
      <c r="I63" s="28">
        <v>0</v>
      </c>
      <c r="J63" s="28">
        <v>0</v>
      </c>
      <c r="K63" s="28">
        <v>0</v>
      </c>
    </row>
    <row r="64" spans="1:11" ht="62.4" x14ac:dyDescent="0.3">
      <c r="A64" s="98"/>
      <c r="B64" s="98"/>
      <c r="C64" s="98"/>
      <c r="D64" s="16" t="s">
        <v>38</v>
      </c>
      <c r="E64" s="14">
        <f t="shared" si="17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" x14ac:dyDescent="0.3">
      <c r="A65" s="98"/>
      <c r="B65" s="98"/>
      <c r="C65" s="98"/>
      <c r="D65" s="16" t="s">
        <v>39</v>
      </c>
      <c r="E65" s="14">
        <f t="shared" si="17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6.8" x14ac:dyDescent="0.3">
      <c r="A66" s="98"/>
      <c r="B66" s="98"/>
      <c r="C66" s="98"/>
      <c r="D66" s="16" t="s">
        <v>40</v>
      </c>
      <c r="E66" s="14">
        <f t="shared" si="17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15.75" customHeight="1" x14ac:dyDescent="0.3">
      <c r="A67" s="98" t="s">
        <v>103</v>
      </c>
      <c r="B67" s="98" t="s">
        <v>102</v>
      </c>
      <c r="C67" s="98" t="s">
        <v>77</v>
      </c>
      <c r="D67" s="13" t="s">
        <v>41</v>
      </c>
      <c r="E67" s="14">
        <f>F67+G67+H67+I67+J67+K67</f>
        <v>389.90500000000003</v>
      </c>
      <c r="F67" s="15">
        <f>F68+F69+F70+F71+F72</f>
        <v>0</v>
      </c>
      <c r="G67" s="15">
        <f t="shared" ref="G67:K67" si="18">G68+G69+G70+G71+G72</f>
        <v>99.475000000000009</v>
      </c>
      <c r="H67" s="15">
        <f t="shared" si="18"/>
        <v>290.43</v>
      </c>
      <c r="I67" s="15">
        <f t="shared" si="18"/>
        <v>0</v>
      </c>
      <c r="J67" s="15">
        <f t="shared" si="18"/>
        <v>0</v>
      </c>
      <c r="K67" s="15">
        <f t="shared" si="18"/>
        <v>0</v>
      </c>
    </row>
    <row r="68" spans="1:11" ht="62.4" x14ac:dyDescent="0.3">
      <c r="A68" s="98"/>
      <c r="B68" s="98"/>
      <c r="C68" s="98"/>
      <c r="D68" s="16" t="s">
        <v>36</v>
      </c>
      <c r="E68" s="14"/>
      <c r="F68" s="28">
        <v>0</v>
      </c>
      <c r="G68" s="50">
        <v>0.995</v>
      </c>
      <c r="H68" s="28">
        <v>5.81</v>
      </c>
      <c r="I68" s="28">
        <v>0</v>
      </c>
      <c r="J68" s="28">
        <v>0</v>
      </c>
      <c r="K68" s="28">
        <v>0</v>
      </c>
    </row>
    <row r="69" spans="1:11" ht="93.6" x14ac:dyDescent="0.3">
      <c r="A69" s="98"/>
      <c r="B69" s="98"/>
      <c r="C69" s="98"/>
      <c r="D69" s="16" t="s">
        <v>37</v>
      </c>
      <c r="E69" s="14">
        <f t="shared" ref="E69:E72" si="19">F69+G69+H69+I69+J69+K69</f>
        <v>383.1</v>
      </c>
      <c r="F69" s="28">
        <v>0</v>
      </c>
      <c r="G69" s="28">
        <v>98.48</v>
      </c>
      <c r="H69" s="28">
        <v>284.62</v>
      </c>
      <c r="I69" s="28">
        <v>0</v>
      </c>
      <c r="J69" s="28">
        <v>0</v>
      </c>
      <c r="K69" s="28">
        <v>0</v>
      </c>
    </row>
    <row r="70" spans="1:11" ht="62.4" x14ac:dyDescent="0.3">
      <c r="A70" s="98"/>
      <c r="B70" s="98"/>
      <c r="C70" s="98"/>
      <c r="D70" s="16" t="s">
        <v>38</v>
      </c>
      <c r="E70" s="14">
        <f t="shared" si="19"/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ht="78" x14ac:dyDescent="0.3">
      <c r="A71" s="98"/>
      <c r="B71" s="98"/>
      <c r="C71" s="98"/>
      <c r="D71" s="16" t="s">
        <v>39</v>
      </c>
      <c r="E71" s="14">
        <f t="shared" si="19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ht="46.8" x14ac:dyDescent="0.3">
      <c r="A72" s="98"/>
      <c r="B72" s="98"/>
      <c r="C72" s="98"/>
      <c r="D72" s="16" t="s">
        <v>40</v>
      </c>
      <c r="E72" s="14">
        <f t="shared" si="19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</row>
    <row r="73" spans="1:11" ht="15.75" customHeight="1" x14ac:dyDescent="0.3">
      <c r="A73" s="98" t="s">
        <v>109</v>
      </c>
      <c r="B73" s="98" t="s">
        <v>110</v>
      </c>
      <c r="C73" s="98" t="s">
        <v>77</v>
      </c>
      <c r="D73" s="13" t="s">
        <v>41</v>
      </c>
      <c r="E73" s="14">
        <f>F73+G73+H73+I73+J73+K73</f>
        <v>5278.24</v>
      </c>
      <c r="F73" s="15">
        <f>F74+F75+F76+F77+F78</f>
        <v>0</v>
      </c>
      <c r="G73" s="15">
        <f t="shared" ref="G73:K73" si="20">G74+G75+G76+G77+G78</f>
        <v>0</v>
      </c>
      <c r="H73" s="15">
        <f t="shared" si="20"/>
        <v>1574.2</v>
      </c>
      <c r="I73" s="15">
        <f t="shared" si="20"/>
        <v>830</v>
      </c>
      <c r="J73" s="15">
        <f t="shared" si="20"/>
        <v>2874.04</v>
      </c>
      <c r="K73" s="15">
        <f t="shared" si="20"/>
        <v>0</v>
      </c>
    </row>
    <row r="74" spans="1:11" ht="62.4" x14ac:dyDescent="0.3">
      <c r="A74" s="98"/>
      <c r="B74" s="98"/>
      <c r="C74" s="98"/>
      <c r="D74" s="16" t="s">
        <v>36</v>
      </c>
      <c r="E74" s="14"/>
      <c r="F74" s="28">
        <v>0</v>
      </c>
      <c r="G74" s="50">
        <v>0</v>
      </c>
      <c r="H74" s="28">
        <v>1331.2</v>
      </c>
      <c r="I74" s="28">
        <v>830</v>
      </c>
      <c r="J74" s="28">
        <v>2874.04</v>
      </c>
      <c r="K74" s="28">
        <v>0</v>
      </c>
    </row>
    <row r="75" spans="1:11" ht="93.6" x14ac:dyDescent="0.3">
      <c r="A75" s="98"/>
      <c r="B75" s="98"/>
      <c r="C75" s="98"/>
      <c r="D75" s="16" t="s">
        <v>37</v>
      </c>
      <c r="E75" s="14">
        <f t="shared" ref="E75:E78" si="21">F75+G75+H75+I75+J75+K75</f>
        <v>243</v>
      </c>
      <c r="F75" s="28">
        <v>0</v>
      </c>
      <c r="G75" s="28">
        <v>0</v>
      </c>
      <c r="H75" s="28">
        <v>243</v>
      </c>
      <c r="I75" s="28">
        <v>0</v>
      </c>
      <c r="J75" s="28">
        <v>0</v>
      </c>
      <c r="K75" s="28">
        <v>0</v>
      </c>
    </row>
    <row r="76" spans="1:11" ht="62.4" x14ac:dyDescent="0.3">
      <c r="A76" s="98"/>
      <c r="B76" s="98"/>
      <c r="C76" s="98"/>
      <c r="D76" s="16" t="s">
        <v>38</v>
      </c>
      <c r="E76" s="14">
        <f t="shared" si="21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78" x14ac:dyDescent="0.3">
      <c r="A77" s="98"/>
      <c r="B77" s="98"/>
      <c r="C77" s="98"/>
      <c r="D77" s="16" t="s">
        <v>39</v>
      </c>
      <c r="E77" s="14">
        <f t="shared" si="21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46.8" x14ac:dyDescent="0.3">
      <c r="A78" s="98"/>
      <c r="B78" s="98"/>
      <c r="C78" s="98"/>
      <c r="D78" s="16" t="s">
        <v>40</v>
      </c>
      <c r="E78" s="14">
        <f t="shared" si="21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15.75" customHeight="1" x14ac:dyDescent="0.3">
      <c r="A79" s="98" t="s">
        <v>111</v>
      </c>
      <c r="B79" s="98" t="s">
        <v>112</v>
      </c>
      <c r="C79" s="98" t="s">
        <v>77</v>
      </c>
      <c r="D79" s="13" t="s">
        <v>41</v>
      </c>
      <c r="E79" s="14">
        <f>F79+G79+H79+I79+J79+K79</f>
        <v>989.65</v>
      </c>
      <c r="F79" s="15">
        <f>F80+F81+F82+F83+F84</f>
        <v>0</v>
      </c>
      <c r="G79" s="15">
        <f t="shared" ref="G79:K79" si="22">G80+G81+G82+G83+G84</f>
        <v>0</v>
      </c>
      <c r="H79" s="15">
        <f t="shared" si="22"/>
        <v>989.65</v>
      </c>
      <c r="I79" s="15">
        <f t="shared" si="22"/>
        <v>0</v>
      </c>
      <c r="J79" s="15">
        <f t="shared" si="22"/>
        <v>0</v>
      </c>
      <c r="K79" s="15">
        <f t="shared" si="22"/>
        <v>0</v>
      </c>
    </row>
    <row r="80" spans="1:11" ht="62.4" x14ac:dyDescent="0.3">
      <c r="A80" s="98"/>
      <c r="B80" s="98"/>
      <c r="C80" s="98"/>
      <c r="D80" s="16" t="s">
        <v>36</v>
      </c>
      <c r="E80" s="14"/>
      <c r="F80" s="28">
        <v>0</v>
      </c>
      <c r="G80" s="50">
        <v>0</v>
      </c>
      <c r="H80" s="28">
        <v>989.65</v>
      </c>
      <c r="I80" s="28">
        <v>0</v>
      </c>
      <c r="J80" s="28">
        <v>0</v>
      </c>
      <c r="K80" s="28">
        <v>0</v>
      </c>
    </row>
    <row r="81" spans="1:11" ht="93.6" x14ac:dyDescent="0.3">
      <c r="A81" s="98"/>
      <c r="B81" s="98"/>
      <c r="C81" s="98"/>
      <c r="D81" s="16" t="s">
        <v>37</v>
      </c>
      <c r="E81" s="14">
        <f t="shared" ref="E81:E84" si="23">F81+G81+H81+I81+J81+K81</f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62.4" x14ac:dyDescent="0.3">
      <c r="A82" s="98"/>
      <c r="B82" s="98"/>
      <c r="C82" s="98"/>
      <c r="D82" s="16" t="s">
        <v>38</v>
      </c>
      <c r="E82" s="14">
        <f t="shared" si="23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78" x14ac:dyDescent="0.3">
      <c r="A83" s="98"/>
      <c r="B83" s="98"/>
      <c r="C83" s="98"/>
      <c r="D83" s="16" t="s">
        <v>39</v>
      </c>
      <c r="E83" s="14">
        <f t="shared" si="23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</row>
    <row r="84" spans="1:11" ht="46.8" x14ac:dyDescent="0.3">
      <c r="A84" s="98"/>
      <c r="B84" s="98"/>
      <c r="C84" s="98"/>
      <c r="D84" s="16" t="s">
        <v>40</v>
      </c>
      <c r="E84" s="14">
        <f t="shared" si="23"/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</row>
    <row r="85" spans="1:11" ht="15.75" customHeight="1" x14ac:dyDescent="0.3">
      <c r="A85" s="97" t="s">
        <v>91</v>
      </c>
      <c r="B85" s="97" t="s">
        <v>106</v>
      </c>
      <c r="C85" s="97" t="s">
        <v>77</v>
      </c>
      <c r="D85" s="51" t="s">
        <v>41</v>
      </c>
      <c r="E85" s="52">
        <f>F85+G85+H85+I85+J85+K85</f>
        <v>12</v>
      </c>
      <c r="F85" s="53">
        <f>F86+F87+F88+F89+F90</f>
        <v>0</v>
      </c>
      <c r="G85" s="53">
        <f t="shared" ref="G85:K85" si="24">G86+G87+G88+G89+G90</f>
        <v>0</v>
      </c>
      <c r="H85" s="53">
        <f t="shared" si="24"/>
        <v>6</v>
      </c>
      <c r="I85" s="53">
        <f t="shared" si="24"/>
        <v>0</v>
      </c>
      <c r="J85" s="53">
        <f t="shared" si="24"/>
        <v>0</v>
      </c>
      <c r="K85" s="53">
        <f t="shared" si="24"/>
        <v>6</v>
      </c>
    </row>
    <row r="86" spans="1:11" ht="62.4" x14ac:dyDescent="0.3">
      <c r="A86" s="97"/>
      <c r="B86" s="97"/>
      <c r="C86" s="97"/>
      <c r="D86" s="54" t="s">
        <v>36</v>
      </c>
      <c r="E86" s="57">
        <f>F86+G86+H86+I86+J86+K86</f>
        <v>12</v>
      </c>
      <c r="F86" s="55">
        <v>0</v>
      </c>
      <c r="G86" s="56">
        <v>0</v>
      </c>
      <c r="H86" s="55">
        <v>6</v>
      </c>
      <c r="I86" s="55">
        <v>0</v>
      </c>
      <c r="J86" s="55">
        <v>0</v>
      </c>
      <c r="K86" s="55">
        <v>6</v>
      </c>
    </row>
    <row r="87" spans="1:11" ht="93.6" x14ac:dyDescent="0.3">
      <c r="A87" s="97"/>
      <c r="B87" s="97"/>
      <c r="C87" s="97"/>
      <c r="D87" s="54" t="s">
        <v>37</v>
      </c>
      <c r="E87" s="52">
        <f t="shared" ref="E87:E90" si="25">F87+G87+H87+I87+J87+K87</f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1:11" ht="62.4" x14ac:dyDescent="0.3">
      <c r="A88" s="97"/>
      <c r="B88" s="97"/>
      <c r="C88" s="97"/>
      <c r="D88" s="54" t="s">
        <v>38</v>
      </c>
      <c r="E88" s="52">
        <f t="shared" si="25"/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ht="78" x14ac:dyDescent="0.3">
      <c r="A89" s="97"/>
      <c r="B89" s="97"/>
      <c r="C89" s="97"/>
      <c r="D89" s="54" t="s">
        <v>39</v>
      </c>
      <c r="E89" s="52">
        <f t="shared" si="25"/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</row>
    <row r="90" spans="1:11" ht="46.8" x14ac:dyDescent="0.3">
      <c r="A90" s="97"/>
      <c r="B90" s="97"/>
      <c r="C90" s="97"/>
      <c r="D90" s="54" t="s">
        <v>40</v>
      </c>
      <c r="E90" s="52">
        <f t="shared" si="25"/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</row>
    <row r="91" spans="1:11" ht="15.6" x14ac:dyDescent="0.3">
      <c r="A91" s="100" t="s">
        <v>100</v>
      </c>
      <c r="B91" s="100" t="s">
        <v>90</v>
      </c>
      <c r="C91" s="100" t="s">
        <v>77</v>
      </c>
      <c r="D91" s="33" t="s">
        <v>41</v>
      </c>
      <c r="E91" s="34">
        <f>E92+E93+E94+E95+E96</f>
        <v>8743.5</v>
      </c>
      <c r="F91" s="34">
        <f t="shared" ref="F91:K91" si="26">F92+F93+F94+F95+F96</f>
        <v>1702.79</v>
      </c>
      <c r="G91" s="34">
        <f t="shared" si="26"/>
        <v>242.35</v>
      </c>
      <c r="H91" s="34">
        <f t="shared" si="26"/>
        <v>1114.56</v>
      </c>
      <c r="I91" s="34">
        <f t="shared" si="26"/>
        <v>1806.3</v>
      </c>
      <c r="J91" s="34">
        <f t="shared" si="26"/>
        <v>2597.5</v>
      </c>
      <c r="K91" s="34">
        <f t="shared" si="26"/>
        <v>1280</v>
      </c>
    </row>
    <row r="92" spans="1:11" ht="62.4" x14ac:dyDescent="0.3">
      <c r="A92" s="100"/>
      <c r="B92" s="100"/>
      <c r="C92" s="100"/>
      <c r="D92" s="35" t="s">
        <v>36</v>
      </c>
      <c r="E92" s="36">
        <f>F92+G92+H92+I92+J92+K92</f>
        <v>5048.3099999999995</v>
      </c>
      <c r="F92" s="37">
        <f>F98+F103+F118</f>
        <v>116</v>
      </c>
      <c r="G92" s="37">
        <f>G98+G103+G118+G108+G113</f>
        <v>242.35</v>
      </c>
      <c r="H92" s="37">
        <f>H98+H103+H118+H113</f>
        <v>914.56</v>
      </c>
      <c r="I92" s="37">
        <f>I98+I103+I108+I113+I118</f>
        <v>1806.3</v>
      </c>
      <c r="J92" s="37">
        <f t="shared" ref="J92:K92" si="27">J98+J103+J118+J113</f>
        <v>689.1</v>
      </c>
      <c r="K92" s="37">
        <f t="shared" si="27"/>
        <v>1280</v>
      </c>
    </row>
    <row r="93" spans="1:11" ht="93.6" x14ac:dyDescent="0.3">
      <c r="A93" s="100"/>
      <c r="B93" s="100"/>
      <c r="C93" s="100"/>
      <c r="D93" s="35" t="s">
        <v>37</v>
      </c>
      <c r="E93" s="34">
        <f t="shared" ref="E93:E96" si="28">F93+G93+H93+I93+J93+K93</f>
        <v>3695.1899999999996</v>
      </c>
      <c r="F93" s="37">
        <f>F99+F104+F119</f>
        <v>1586.79</v>
      </c>
      <c r="G93" s="37">
        <f>G99+G104+G119+G109</f>
        <v>0</v>
      </c>
      <c r="H93" s="37">
        <f t="shared" ref="H93:K95" si="29">H99+H104+H119</f>
        <v>200</v>
      </c>
      <c r="I93" s="37">
        <f t="shared" si="29"/>
        <v>0</v>
      </c>
      <c r="J93" s="37">
        <f>J99+J104+J119+51.8</f>
        <v>1908.3999999999999</v>
      </c>
      <c r="K93" s="37">
        <f t="shared" si="29"/>
        <v>0</v>
      </c>
    </row>
    <row r="94" spans="1:11" ht="62.4" x14ac:dyDescent="0.3">
      <c r="A94" s="100"/>
      <c r="B94" s="100"/>
      <c r="C94" s="100"/>
      <c r="D94" s="35" t="s">
        <v>38</v>
      </c>
      <c r="E94" s="34">
        <f t="shared" si="28"/>
        <v>0</v>
      </c>
      <c r="F94" s="37">
        <f>F100+F105+F120</f>
        <v>0</v>
      </c>
      <c r="G94" s="37">
        <f>G100+G105+G110</f>
        <v>0</v>
      </c>
      <c r="H94" s="37">
        <f t="shared" si="29"/>
        <v>0</v>
      </c>
      <c r="I94" s="37">
        <f t="shared" si="29"/>
        <v>0</v>
      </c>
      <c r="J94" s="37">
        <f t="shared" si="29"/>
        <v>0</v>
      </c>
      <c r="K94" s="37">
        <f t="shared" si="29"/>
        <v>0</v>
      </c>
    </row>
    <row r="95" spans="1:11" ht="78" x14ac:dyDescent="0.3">
      <c r="A95" s="100"/>
      <c r="B95" s="100"/>
      <c r="C95" s="100"/>
      <c r="D95" s="35" t="s">
        <v>39</v>
      </c>
      <c r="E95" s="34">
        <f t="shared" si="28"/>
        <v>0</v>
      </c>
      <c r="F95" s="37">
        <f>F101+F106+F121</f>
        <v>0</v>
      </c>
      <c r="G95" s="37">
        <f>G101+G106+G121</f>
        <v>0</v>
      </c>
      <c r="H95" s="37">
        <f t="shared" si="29"/>
        <v>0</v>
      </c>
      <c r="I95" s="37">
        <f t="shared" si="29"/>
        <v>0</v>
      </c>
      <c r="J95" s="37">
        <f t="shared" si="29"/>
        <v>0</v>
      </c>
      <c r="K95" s="37">
        <f t="shared" si="29"/>
        <v>0</v>
      </c>
    </row>
    <row r="96" spans="1:11" ht="46.8" x14ac:dyDescent="0.3">
      <c r="A96" s="100"/>
      <c r="B96" s="100"/>
      <c r="C96" s="100"/>
      <c r="D96" s="35" t="s">
        <v>40</v>
      </c>
      <c r="E96" s="34">
        <f t="shared" si="28"/>
        <v>0</v>
      </c>
      <c r="F96" s="37">
        <f t="shared" ref="F96:K96" si="30">F101+F106+F121</f>
        <v>0</v>
      </c>
      <c r="G96" s="37">
        <f t="shared" si="30"/>
        <v>0</v>
      </c>
      <c r="H96" s="37">
        <f t="shared" si="30"/>
        <v>0</v>
      </c>
      <c r="I96" s="37">
        <f t="shared" si="30"/>
        <v>0</v>
      </c>
      <c r="J96" s="37">
        <f t="shared" si="30"/>
        <v>0</v>
      </c>
      <c r="K96" s="37">
        <f t="shared" si="30"/>
        <v>0</v>
      </c>
    </row>
    <row r="97" spans="1:11" ht="15.6" x14ac:dyDescent="0.3">
      <c r="A97" s="105" t="s">
        <v>91</v>
      </c>
      <c r="B97" s="105" t="s">
        <v>107</v>
      </c>
      <c r="C97" s="105"/>
      <c r="D97" s="13" t="s">
        <v>41</v>
      </c>
      <c r="E97" s="14">
        <f>F97+G97+H97+I97+J97+K97</f>
        <v>668.68000000000006</v>
      </c>
      <c r="F97" s="30">
        <f>F98+F99+F100+F101</f>
        <v>43.5</v>
      </c>
      <c r="G97" s="30">
        <f t="shared" ref="G97:J97" si="31">G98+G99+G100+G101</f>
        <v>37.85</v>
      </c>
      <c r="H97" s="30">
        <f t="shared" si="31"/>
        <v>145.63</v>
      </c>
      <c r="I97" s="30">
        <f t="shared" si="31"/>
        <v>109.6</v>
      </c>
      <c r="J97" s="30">
        <f t="shared" si="31"/>
        <v>332.1</v>
      </c>
      <c r="K97" s="30">
        <f>K98+K99+K100+K101</f>
        <v>0</v>
      </c>
    </row>
    <row r="98" spans="1:11" ht="62.4" x14ac:dyDescent="0.3">
      <c r="A98" s="106"/>
      <c r="B98" s="106"/>
      <c r="C98" s="106"/>
      <c r="D98" s="16" t="s">
        <v>36</v>
      </c>
      <c r="E98" s="14">
        <f t="shared" ref="E98:E101" si="32">F98+G98+H98+I98+J98+K98</f>
        <v>668.68000000000006</v>
      </c>
      <c r="F98" s="28">
        <v>43.5</v>
      </c>
      <c r="G98" s="28">
        <v>37.85</v>
      </c>
      <c r="H98" s="28">
        <v>145.63</v>
      </c>
      <c r="I98" s="28">
        <v>109.6</v>
      </c>
      <c r="J98" s="28">
        <v>332.1</v>
      </c>
      <c r="K98" s="28">
        <v>0</v>
      </c>
    </row>
    <row r="99" spans="1:11" ht="93.6" x14ac:dyDescent="0.3">
      <c r="A99" s="106"/>
      <c r="B99" s="106"/>
      <c r="C99" s="106"/>
      <c r="D99" s="16" t="s">
        <v>37</v>
      </c>
      <c r="E99" s="14">
        <f t="shared" si="32"/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</row>
    <row r="100" spans="1:11" ht="62.4" x14ac:dyDescent="0.3">
      <c r="A100" s="106"/>
      <c r="B100" s="106"/>
      <c r="C100" s="106"/>
      <c r="D100" s="16" t="s">
        <v>38</v>
      </c>
      <c r="E100" s="14">
        <f t="shared" si="32"/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</row>
    <row r="101" spans="1:11" ht="78" x14ac:dyDescent="0.3">
      <c r="A101" s="107"/>
      <c r="B101" s="107"/>
      <c r="C101" s="107"/>
      <c r="D101" s="16" t="s">
        <v>39</v>
      </c>
      <c r="E101" s="14">
        <f t="shared" si="32"/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</row>
    <row r="102" spans="1:11" ht="15.6" customHeight="1" x14ac:dyDescent="0.3">
      <c r="A102" s="105" t="s">
        <v>91</v>
      </c>
      <c r="B102" s="105" t="s">
        <v>113</v>
      </c>
      <c r="C102" s="105"/>
      <c r="D102" s="13" t="s">
        <v>41</v>
      </c>
      <c r="E102" s="14">
        <f>F102+G102+H102+I102+J102+K102</f>
        <v>377</v>
      </c>
      <c r="F102" s="15">
        <f>F103+F104+F105+F106+F122</f>
        <v>72.5</v>
      </c>
      <c r="G102" s="30">
        <f t="shared" ref="G102:K102" si="33">G103+G104+G105+G106+G122</f>
        <v>104.5</v>
      </c>
      <c r="H102" s="15">
        <f t="shared" si="33"/>
        <v>200</v>
      </c>
      <c r="I102" s="15">
        <f t="shared" si="33"/>
        <v>0</v>
      </c>
      <c r="J102" s="15">
        <f t="shared" si="33"/>
        <v>0</v>
      </c>
      <c r="K102" s="15">
        <f t="shared" si="33"/>
        <v>0</v>
      </c>
    </row>
    <row r="103" spans="1:11" ht="62.4" x14ac:dyDescent="0.3">
      <c r="A103" s="106"/>
      <c r="B103" s="106"/>
      <c r="C103" s="106"/>
      <c r="D103" s="16" t="s">
        <v>36</v>
      </c>
      <c r="E103" s="14">
        <f t="shared" ref="E103:E106" si="34">F103+G103+H103+I103+J103+K103</f>
        <v>177</v>
      </c>
      <c r="F103" s="28">
        <v>72.5</v>
      </c>
      <c r="G103" s="28">
        <v>104.5</v>
      </c>
      <c r="H103" s="28">
        <v>0</v>
      </c>
      <c r="I103" s="28">
        <v>0</v>
      </c>
      <c r="J103" s="28">
        <v>0</v>
      </c>
      <c r="K103" s="28">
        <v>0</v>
      </c>
    </row>
    <row r="104" spans="1:11" ht="93.6" x14ac:dyDescent="0.3">
      <c r="A104" s="106"/>
      <c r="B104" s="106"/>
      <c r="C104" s="106"/>
      <c r="D104" s="16" t="s">
        <v>37</v>
      </c>
      <c r="E104" s="14">
        <f t="shared" si="34"/>
        <v>200</v>
      </c>
      <c r="F104" s="28">
        <v>0</v>
      </c>
      <c r="G104" s="28">
        <v>0</v>
      </c>
      <c r="H104" s="28">
        <v>200</v>
      </c>
      <c r="I104" s="28">
        <v>0</v>
      </c>
      <c r="J104" s="28">
        <v>0</v>
      </c>
      <c r="K104" s="28">
        <v>0</v>
      </c>
    </row>
    <row r="105" spans="1:11" ht="62.4" x14ac:dyDescent="0.3">
      <c r="A105" s="106"/>
      <c r="B105" s="106"/>
      <c r="C105" s="106"/>
      <c r="D105" s="16" t="s">
        <v>38</v>
      </c>
      <c r="E105" s="14">
        <f t="shared" si="34"/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</row>
    <row r="106" spans="1:11" ht="78" x14ac:dyDescent="0.3">
      <c r="A106" s="107"/>
      <c r="B106" s="107"/>
      <c r="C106" s="107"/>
      <c r="D106" s="16" t="s">
        <v>39</v>
      </c>
      <c r="E106" s="14">
        <f t="shared" si="34"/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</row>
    <row r="107" spans="1:11" ht="29.25" customHeight="1" x14ac:dyDescent="0.3">
      <c r="A107" s="105" t="s">
        <v>115</v>
      </c>
      <c r="B107" s="105" t="s">
        <v>116</v>
      </c>
      <c r="C107" s="32"/>
      <c r="D107" s="46" t="s">
        <v>41</v>
      </c>
      <c r="E107" s="61">
        <f>F107+G107+H107+I107+J107+K107</f>
        <v>73.5</v>
      </c>
      <c r="F107" s="47">
        <v>0</v>
      </c>
      <c r="G107" s="48">
        <f>G108+G109+G110+G111</f>
        <v>0</v>
      </c>
      <c r="H107" s="47">
        <v>0</v>
      </c>
      <c r="I107" s="47">
        <f>I108+I109+I110+I111</f>
        <v>73.5</v>
      </c>
      <c r="J107" s="47">
        <v>0</v>
      </c>
      <c r="K107" s="47">
        <v>0</v>
      </c>
    </row>
    <row r="108" spans="1:11" ht="62.4" x14ac:dyDescent="0.3">
      <c r="A108" s="106"/>
      <c r="B108" s="106"/>
      <c r="C108" s="32"/>
      <c r="D108" s="16" t="s">
        <v>36</v>
      </c>
      <c r="E108" s="61">
        <f t="shared" ref="E108:E111" si="35">F108+G108+H108+I108+J108+K108</f>
        <v>178.5</v>
      </c>
      <c r="F108" s="28">
        <v>0</v>
      </c>
      <c r="G108" s="28">
        <v>0</v>
      </c>
      <c r="H108" s="28">
        <v>0</v>
      </c>
      <c r="I108" s="28">
        <v>73.5</v>
      </c>
      <c r="J108" s="28">
        <v>105</v>
      </c>
      <c r="K108" s="28">
        <v>0</v>
      </c>
    </row>
    <row r="109" spans="1:11" ht="93.6" x14ac:dyDescent="0.3">
      <c r="A109" s="106"/>
      <c r="B109" s="106"/>
      <c r="C109" s="32"/>
      <c r="D109" s="16" t="s">
        <v>37</v>
      </c>
      <c r="E109" s="61">
        <f t="shared" si="35"/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</row>
    <row r="110" spans="1:11" ht="62.4" x14ac:dyDescent="0.3">
      <c r="A110" s="106"/>
      <c r="B110" s="106"/>
      <c r="C110" s="32"/>
      <c r="D110" s="16" t="s">
        <v>38</v>
      </c>
      <c r="E110" s="61">
        <f t="shared" si="35"/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</row>
    <row r="111" spans="1:11" ht="78" x14ac:dyDescent="0.3">
      <c r="A111" s="107"/>
      <c r="B111" s="107"/>
      <c r="C111" s="32"/>
      <c r="D111" s="16" t="s">
        <v>39</v>
      </c>
      <c r="E111" s="61">
        <f t="shared" si="35"/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</row>
    <row r="112" spans="1:11" ht="15.75" customHeight="1" x14ac:dyDescent="0.3">
      <c r="A112" s="98" t="s">
        <v>104</v>
      </c>
      <c r="B112" s="98" t="s">
        <v>105</v>
      </c>
      <c r="C112" s="98"/>
      <c r="D112" s="19" t="s">
        <v>41</v>
      </c>
      <c r="E112" s="14" t="e">
        <f>E113+E114+E115+E116</f>
        <v>#VALUE!</v>
      </c>
      <c r="F112" s="29">
        <f>F113+F114+F116+F115</f>
        <v>0</v>
      </c>
      <c r="G112" s="29">
        <f t="shared" ref="G112:K112" si="36">G113+G114+G116+G115</f>
        <v>100</v>
      </c>
      <c r="H112" s="29">
        <f t="shared" si="36"/>
        <v>30</v>
      </c>
      <c r="I112" s="29">
        <f t="shared" si="36"/>
        <v>30</v>
      </c>
      <c r="J112" s="29" t="e">
        <f t="shared" si="36"/>
        <v>#VALUE!</v>
      </c>
      <c r="K112" s="29">
        <f t="shared" si="36"/>
        <v>0</v>
      </c>
    </row>
    <row r="113" spans="1:11" ht="62.4" x14ac:dyDescent="0.3">
      <c r="A113" s="98"/>
      <c r="B113" s="98"/>
      <c r="C113" s="98"/>
      <c r="D113" s="16" t="s">
        <v>36</v>
      </c>
      <c r="E113" s="14">
        <f t="shared" ref="E113:E116" si="37">F113+G113+H113+I113+J113+K113</f>
        <v>160</v>
      </c>
      <c r="F113" s="28">
        <v>0</v>
      </c>
      <c r="G113" s="28">
        <v>100</v>
      </c>
      <c r="H113" s="28">
        <v>30</v>
      </c>
      <c r="I113" s="28">
        <v>30</v>
      </c>
      <c r="J113" s="28">
        <v>0</v>
      </c>
      <c r="K113" s="28">
        <v>0</v>
      </c>
    </row>
    <row r="114" spans="1:11" ht="93.6" x14ac:dyDescent="0.3">
      <c r="A114" s="98"/>
      <c r="B114" s="98"/>
      <c r="C114" s="98"/>
      <c r="D114" s="16" t="s">
        <v>37</v>
      </c>
      <c r="E114" s="14">
        <f t="shared" si="37"/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</row>
    <row r="115" spans="1:11" ht="62.4" x14ac:dyDescent="0.3">
      <c r="A115" s="98"/>
      <c r="B115" s="98"/>
      <c r="C115" s="98"/>
      <c r="D115" s="16" t="s">
        <v>38</v>
      </c>
      <c r="E115" s="14" t="e">
        <f t="shared" si="37"/>
        <v>#VALUE!</v>
      </c>
      <c r="F115" s="28">
        <v>0</v>
      </c>
      <c r="G115" s="28">
        <v>0</v>
      </c>
      <c r="H115" s="28">
        <v>0</v>
      </c>
      <c r="I115" s="28">
        <v>0</v>
      </c>
      <c r="J115" s="28" t="s">
        <v>120</v>
      </c>
      <c r="K115" s="28">
        <v>0</v>
      </c>
    </row>
    <row r="116" spans="1:11" ht="78" x14ac:dyDescent="0.3">
      <c r="A116" s="98"/>
      <c r="B116" s="98"/>
      <c r="C116" s="98"/>
      <c r="D116" s="16" t="s">
        <v>39</v>
      </c>
      <c r="E116" s="14">
        <f t="shared" si="37"/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</row>
    <row r="117" spans="1:11" ht="15.6" x14ac:dyDescent="0.3">
      <c r="A117" s="98" t="s">
        <v>91</v>
      </c>
      <c r="B117" s="98" t="s">
        <v>99</v>
      </c>
      <c r="C117" s="98"/>
      <c r="D117" s="19" t="s">
        <v>41</v>
      </c>
      <c r="E117" s="14">
        <f>E118+E119+E120+E121</f>
        <v>7412.52</v>
      </c>
      <c r="F117" s="29">
        <f>F118+F119+F121+F120</f>
        <v>1586.79</v>
      </c>
      <c r="G117" s="29">
        <f t="shared" ref="G117:K117" si="38">G118+G119+G121+G120</f>
        <v>0</v>
      </c>
      <c r="H117" s="29">
        <f t="shared" si="38"/>
        <v>738.93</v>
      </c>
      <c r="I117" s="29">
        <f t="shared" si="38"/>
        <v>1593.2</v>
      </c>
      <c r="J117" s="29">
        <f t="shared" si="38"/>
        <v>2213.6</v>
      </c>
      <c r="K117" s="29">
        <f t="shared" si="38"/>
        <v>1280</v>
      </c>
    </row>
    <row r="118" spans="1:11" ht="62.4" x14ac:dyDescent="0.3">
      <c r="A118" s="98"/>
      <c r="B118" s="98"/>
      <c r="C118" s="98"/>
      <c r="D118" s="16" t="s">
        <v>36</v>
      </c>
      <c r="E118" s="14">
        <f t="shared" ref="E118:E121" si="39">F118+G118+H118+I118+J118+K118</f>
        <v>3969.13</v>
      </c>
      <c r="F118" s="28">
        <v>0</v>
      </c>
      <c r="G118" s="28">
        <v>0</v>
      </c>
      <c r="H118" s="28">
        <v>738.93</v>
      </c>
      <c r="I118" s="28">
        <v>1593.2</v>
      </c>
      <c r="J118" s="28">
        <v>357</v>
      </c>
      <c r="K118" s="28">
        <v>1280</v>
      </c>
    </row>
    <row r="119" spans="1:11" ht="84" customHeight="1" x14ac:dyDescent="0.3">
      <c r="A119" s="98"/>
      <c r="B119" s="98"/>
      <c r="C119" s="98"/>
      <c r="D119" s="16" t="s">
        <v>37</v>
      </c>
      <c r="E119" s="14">
        <f t="shared" si="39"/>
        <v>3443.39</v>
      </c>
      <c r="F119" s="28">
        <v>1586.79</v>
      </c>
      <c r="G119" s="28">
        <v>0</v>
      </c>
      <c r="H119" s="28">
        <v>0</v>
      </c>
      <c r="I119" s="28">
        <v>0</v>
      </c>
      <c r="J119" s="28">
        <v>1856.6</v>
      </c>
      <c r="K119" s="28">
        <v>0</v>
      </c>
    </row>
    <row r="120" spans="1:11" ht="62.4" x14ac:dyDescent="0.3">
      <c r="A120" s="98"/>
      <c r="B120" s="98"/>
      <c r="C120" s="98"/>
      <c r="D120" s="16" t="s">
        <v>38</v>
      </c>
      <c r="E120" s="14">
        <f t="shared" si="39"/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</row>
    <row r="121" spans="1:11" ht="78" x14ac:dyDescent="0.3">
      <c r="A121" s="98"/>
      <c r="B121" s="98"/>
      <c r="C121" s="98"/>
      <c r="D121" s="16" t="s">
        <v>39</v>
      </c>
      <c r="E121" s="14">
        <f t="shared" si="39"/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</row>
    <row r="122" spans="1:11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</sheetData>
  <mergeCells count="67">
    <mergeCell ref="A43:A48"/>
    <mergeCell ref="B43:B48"/>
    <mergeCell ref="C43:C48"/>
    <mergeCell ref="A49:A54"/>
    <mergeCell ref="B49:B54"/>
    <mergeCell ref="C49:C54"/>
    <mergeCell ref="A37:A42"/>
    <mergeCell ref="B37:B42"/>
    <mergeCell ref="C37:C42"/>
    <mergeCell ref="A31:A36"/>
    <mergeCell ref="B31:B36"/>
    <mergeCell ref="C31:C36"/>
    <mergeCell ref="A117:A121"/>
    <mergeCell ref="B117:B121"/>
    <mergeCell ref="C117:C121"/>
    <mergeCell ref="A97:A101"/>
    <mergeCell ref="B97:B101"/>
    <mergeCell ref="C97:C101"/>
    <mergeCell ref="A102:A106"/>
    <mergeCell ref="B102:B106"/>
    <mergeCell ref="C102:C106"/>
    <mergeCell ref="A112:A116"/>
    <mergeCell ref="B112:B116"/>
    <mergeCell ref="C112:C116"/>
    <mergeCell ref="A107:A111"/>
    <mergeCell ref="B107:B111"/>
    <mergeCell ref="A25:A30"/>
    <mergeCell ref="B25:B30"/>
    <mergeCell ref="C25:C30"/>
    <mergeCell ref="A91:A96"/>
    <mergeCell ref="B91:B96"/>
    <mergeCell ref="C91:C96"/>
    <mergeCell ref="A55:A60"/>
    <mergeCell ref="A67:A72"/>
    <mergeCell ref="B67:B72"/>
    <mergeCell ref="C67:C72"/>
    <mergeCell ref="C55:C60"/>
    <mergeCell ref="A61:A66"/>
    <mergeCell ref="B61:B66"/>
    <mergeCell ref="C61:C66"/>
    <mergeCell ref="B55:B60"/>
    <mergeCell ref="A85:A90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B85:B90"/>
    <mergeCell ref="C85:C90"/>
    <mergeCell ref="A73:A78"/>
    <mergeCell ref="B73:B78"/>
    <mergeCell ref="C73:C78"/>
    <mergeCell ref="A79:A84"/>
    <mergeCell ref="B79:B84"/>
    <mergeCell ref="C79:C8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2023-07-14T08:12:51Z</dcterms:modified>
</cp:coreProperties>
</file>